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e\OneDrive\Escritorio\INFORMES FINANCIEROS ROMITA\"/>
    </mc:Choice>
  </mc:AlternateContent>
  <xr:revisionPtr revIDLastSave="0" documentId="8_{EA976C46-B83C-488F-A862-BB1034D0B8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7" i="4" l="1"/>
  <c r="P57" i="4"/>
  <c r="O57" i="4"/>
  <c r="N57" i="4"/>
  <c r="Q56" i="4"/>
  <c r="P56" i="4"/>
  <c r="O56" i="4"/>
  <c r="N56" i="4"/>
  <c r="Q55" i="4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58" i="4" l="1"/>
  <c r="Q58" i="4"/>
  <c r="I58" i="4" l="1"/>
  <c r="H58" i="4"/>
  <c r="G58" i="4"/>
  <c r="N4" i="4" l="1"/>
  <c r="Q4" i="4"/>
  <c r="P4" i="4"/>
</calcChain>
</file>

<file path=xl/sharedStrings.xml><?xml version="1.0" encoding="utf-8"?>
<sst xmlns="http://schemas.openxmlformats.org/spreadsheetml/2006/main" count="400" uniqueCount="153">
  <si>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</si>
  <si>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</si>
  <si>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</si>
  <si>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</si>
  <si>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</si>
  <si>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</si>
  <si>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</si>
  <si>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</si>
  <si>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</si>
  <si>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</si>
  <si>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</si>
  <si>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</si>
  <si>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</si>
  <si>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</si>
  <si>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</si>
  <si>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</si>
  <si>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</si>
  <si>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</si>
  <si>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</si>
  <si>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</si>
  <si>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</si>
  <si>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E0013</t>
  </si>
  <si>
    <t>PROGRAMA DE LA SRIA PARTICULAR DE ROMITA, GTO</t>
  </si>
  <si>
    <t>5110</t>
  </si>
  <si>
    <t>BIENES MUEBLES</t>
  </si>
  <si>
    <t>SECRETARIA PARTICULAR</t>
  </si>
  <si>
    <t>31111M250080000</t>
  </si>
  <si>
    <t>M0002</t>
  </si>
  <si>
    <t>PROGRAMA DE LA DIRECCION ADQUISICIONES Y COMPRAS</t>
  </si>
  <si>
    <t>DIR ADQUISICIONES Y CONT</t>
  </si>
  <si>
    <t>31111M250040200</t>
  </si>
  <si>
    <t>M0001</t>
  </si>
  <si>
    <t>PROGRAMA DE LA DIRECC DE TESORERIA DE ROMITA, GTO.</t>
  </si>
  <si>
    <t>5120</t>
  </si>
  <si>
    <t>TESORERIA MUNICIPAL</t>
  </si>
  <si>
    <t>31111M250040000</t>
  </si>
  <si>
    <t>E0012</t>
  </si>
  <si>
    <t>PROGRAMA PRESIDENCIA MUNICIPAL DE ROMITA, GTO</t>
  </si>
  <si>
    <t>5190</t>
  </si>
  <si>
    <t>ADMINISTRACION PRESIDENCIA MUNICIPAL</t>
  </si>
  <si>
    <t>31111M250040400</t>
  </si>
  <si>
    <t/>
  </si>
  <si>
    <t>5410</t>
  </si>
  <si>
    <t>E0026</t>
  </si>
  <si>
    <t>PROGRAMA DE PARQUES Y JARDINES DE ROMITA, GTO.</t>
  </si>
  <si>
    <t>COORD PARQUES Y JARDINES</t>
  </si>
  <si>
    <t>31111M250060400</t>
  </si>
  <si>
    <t>E0025</t>
  </si>
  <si>
    <t>PROGRAMA DEL RASTRO DE ROMITA, GTO.</t>
  </si>
  <si>
    <t>5620</t>
  </si>
  <si>
    <t>COORD RASTRO MUNICIPAL</t>
  </si>
  <si>
    <t>31111M250060300</t>
  </si>
  <si>
    <t>E0023</t>
  </si>
  <si>
    <t>PROGRAMA DE SERVICIOS PUBLICOS DE ROMITA, GTO.</t>
  </si>
  <si>
    <t>5630</t>
  </si>
  <si>
    <t>SERVICIOS PUBLICOS MUNICIPALES</t>
  </si>
  <si>
    <t>31111M250060000</t>
  </si>
  <si>
    <t>5640</t>
  </si>
  <si>
    <t>E0014</t>
  </si>
  <si>
    <t>PROGRAMA DE LA DIRECCION DE INFORMATICA Y SISTEMAS</t>
  </si>
  <si>
    <t>5670</t>
  </si>
  <si>
    <t>DIR INFORMATICA (SISTEMAS)</t>
  </si>
  <si>
    <t>31111M250080100</t>
  </si>
  <si>
    <t>K05830048</t>
  </si>
  <si>
    <t>CANCHA TELESECUENDARIA DIEGO RIVERA</t>
  </si>
  <si>
    <t>6120</t>
  </si>
  <si>
    <t>OBRA</t>
  </si>
  <si>
    <t>OBRAS PUBLICAS</t>
  </si>
  <si>
    <t>31111M250120000</t>
  </si>
  <si>
    <t>K05790014</t>
  </si>
  <si>
    <t>CONST LINEA DIST Y CONEX TANQ MURALLA 3E</t>
  </si>
  <si>
    <t>6130</t>
  </si>
  <si>
    <t>K05830035</t>
  </si>
  <si>
    <t>RED AGUA Y DRENAJE EDEN Y PRIV VARGAS</t>
  </si>
  <si>
    <t>K05830041</t>
  </si>
  <si>
    <t>ELECTRIFICACION EDEN Y VARGAS</t>
  </si>
  <si>
    <t>K05900026</t>
  </si>
  <si>
    <t>REHAB DRENAJE Y AGUA VALENCIANA GAVIA</t>
  </si>
  <si>
    <t>6140</t>
  </si>
  <si>
    <t>E0031</t>
  </si>
  <si>
    <t>PROGRAMA DIRECCION DE OBRAS PUBLICAS</t>
  </si>
  <si>
    <t>K05830023</t>
  </si>
  <si>
    <t>REH C CARILLO PUERTO TRAMO NEGRETE A PEÑARANDA</t>
  </si>
  <si>
    <t>K05830026</t>
  </si>
  <si>
    <t>REHAB DE CLL PINOSUAREZ, RAYON/VILLAGOMEZ, ROMITA</t>
  </si>
  <si>
    <t>K05830028</t>
  </si>
  <si>
    <t>PLAZA SAN VICENTE TUNA AGRIA</t>
  </si>
  <si>
    <t>K05830029</t>
  </si>
  <si>
    <t>REHAB CAMINO EL MARMOL 2 ETAP</t>
  </si>
  <si>
    <t>K05830030</t>
  </si>
  <si>
    <t>CONST AGUA POTABLE PEDRO LONA</t>
  </si>
  <si>
    <t>K05830031</t>
  </si>
  <si>
    <t>REHAB CAMINO SACACOSECHA</t>
  </si>
  <si>
    <t>K05830032</t>
  </si>
  <si>
    <t>REHAB CAMINO LAS LAJAS</t>
  </si>
  <si>
    <t>K05830033</t>
  </si>
  <si>
    <t>REHAB CAMINO TUNA AGRIA</t>
  </si>
  <si>
    <t>K05830034</t>
  </si>
  <si>
    <t>REHAB CAMINO SAN MIGUEL GUARICHO</t>
  </si>
  <si>
    <t>K05830036</t>
  </si>
  <si>
    <t>REHAB CAMINO REYES DE SAN JOSÉ</t>
  </si>
  <si>
    <t>K05830037</t>
  </si>
  <si>
    <t>REHAB CAMINO LA PRESA DE GAVIA RIVAS</t>
  </si>
  <si>
    <t>K05830038</t>
  </si>
  <si>
    <t>CONST CALLE AMPLIACION LAS PALMAS</t>
  </si>
  <si>
    <t>K05830039</t>
  </si>
  <si>
    <t>CONST PLAZA SAN ANTONIO CERRO PRIETO</t>
  </si>
  <si>
    <t>K05830040</t>
  </si>
  <si>
    <t>CALLE JAZMIN COL. LOS PARAISOS</t>
  </si>
  <si>
    <t>K05830042</t>
  </si>
  <si>
    <t>REHAB CRUC 2 ABRIL(3ERA ETAPA)</t>
  </si>
  <si>
    <t>K05830043</t>
  </si>
  <si>
    <t>CALLE ROBLE,SANTA EFIGENIA (2DA ETAPA)</t>
  </si>
  <si>
    <t>K05830044</t>
  </si>
  <si>
    <t>MODERNIZACCION ACCESO ROMITA (GLORIETA)</t>
  </si>
  <si>
    <t>K05830045</t>
  </si>
  <si>
    <t>REHAB CALLE JIMENEZ,AUZA,EMILIO CARRANZA</t>
  </si>
  <si>
    <t>K05830046</t>
  </si>
  <si>
    <t>SAN CLEMENTE CALLE PRINCIPAL(2DA ETAPA)</t>
  </si>
  <si>
    <t>K05830047</t>
  </si>
  <si>
    <t>VALENCIANA DE GAVIA EMPEDR CALLE PRINCIPAL</t>
  </si>
  <si>
    <t>K05830049</t>
  </si>
  <si>
    <t>SILVA CONST CALLE  AVENIDA ESCOLAR</t>
  </si>
  <si>
    <t>K05830050</t>
  </si>
  <si>
    <t>REHAB GONZALEZ ORTEGA Y 5 DE FEBRERO</t>
  </si>
  <si>
    <t>K05830051</t>
  </si>
  <si>
    <t>REHAB HEROES CHAPULTEPEC Y NICOLAS BRAVO</t>
  </si>
  <si>
    <t>K05830052</t>
  </si>
  <si>
    <t>REHAB CALLE FCO JAVIER MINA Y EMILIO CAR</t>
  </si>
  <si>
    <t>K05830053</t>
  </si>
  <si>
    <t>REHAB CAMINOS SACACOSECHAS 2024</t>
  </si>
  <si>
    <t>K05830054</t>
  </si>
  <si>
    <t>CONST CALLE PEDRO MORENO COL CORRALES A</t>
  </si>
  <si>
    <t>K05830055</t>
  </si>
  <si>
    <t>REHAB CRUCERO 2 ABRIL PARADERO 4 ETAPA</t>
  </si>
  <si>
    <t>K05830056</t>
  </si>
  <si>
    <t>REHAB CAMINO RURAL AL CECYTEG ROMITA</t>
  </si>
  <si>
    <t>K05830057</t>
  </si>
  <si>
    <t>CALLE FCO I.MADERO COL VILLA PATRICIA, ROMITA</t>
  </si>
  <si>
    <t>K05830058</t>
  </si>
  <si>
    <t>C. FRANCISCO I MADERO LOC MEZQUITE GORDO</t>
  </si>
  <si>
    <t>K05830059</t>
  </si>
  <si>
    <t>C. ALVARO OBREGON LOC GAVIA DE RIONDA 1ER ETAPA</t>
  </si>
  <si>
    <t>K05830060</t>
  </si>
  <si>
    <t>C.PRINCIPAL VALENCIANA DE GAVIA 2ETP</t>
  </si>
  <si>
    <t>K05900025</t>
  </si>
  <si>
    <t>SUBCOLECTOR ORIENTE COL EJIDO JUAREZ (CRUCE CARR)</t>
  </si>
  <si>
    <t>E0039</t>
  </si>
  <si>
    <t>PROGRAMA DEDESARROLLO RURAL Y AGRO DE ROMITA, GTO.</t>
  </si>
  <si>
    <t>6160</t>
  </si>
  <si>
    <t>DESARR RURAL Y AGROP</t>
  </si>
  <si>
    <t>31111M250140000</t>
  </si>
  <si>
    <t>Municipio de Romita, Gto.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</si>
</sst>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563880</xdr:colOff>
      <xdr:row>0</xdr:row>
      <xdr:rowOff>0</xdr:rowOff>
    </xdr:from>
    <xdr:to>
      <xdr:col>0</xdr:col>
      <xdr:colOff>1325880</xdr:colOff>
      <xdr:row>1</xdr:row>
      <xdr:rowOff>60960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9C2A0-5855-4BE9-8306-A951BC6BC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880" y="0"/>
          <a:ext cx="762000" cy="655320"/>
        </a:xfrm>
        <a:prstGeom prst="rect">
          <a:avLst/>
        </a:prstGeom>
      </xdr:spPr>
    </xdr:pic>
    <xdr:clientData/>
  </xdr:twoCellAnchor>
  <xdr:twoCellAnchor>
    <xdr:from>
      <xdr:col>1</xdr:col>
      <xdr:colOff>3398520</xdr:colOff>
      <xdr:row>60</xdr:row>
      <xdr:rowOff>22860</xdr:rowOff>
    </xdr:from>
    <xdr:to>
      <xdr:col>3</xdr:col>
      <xdr:colOff>624840</xdr:colOff>
      <xdr:row>66</xdr:row>
      <xdr:rowOff>53340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5C489B3-F529-4A85-A96F-302BBC1D27A5}"/>
            </a:ext>
          </a:extLst>
        </xdr:cNvPr>
        <xdr:cNvSpPr/>
      </xdr:nvSpPr>
      <xdr:spPr>
        <a:xfrm>
          <a:off x="4846320" y="11498580"/>
          <a:ext cx="2857500" cy="112776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PEDRO KIYOSHI TANAMACHI </a:t>
          </a:r>
          <a:r>
            <a:rPr lang="es-MX" sz="1100" b="1" baseline="0"/>
            <a:t>REYES </a:t>
          </a:r>
          <a:endParaRPr lang="es-MX" sz="1100" b="1"/>
        </a:p>
      </xdr:txBody>
    </xdr:sp>
    <xdr:clientData/>
  </xdr:twoCellAnchor>
  <xdr:twoCellAnchor>
    <xdr:from>
      <xdr:col>5</xdr:col>
      <xdr:colOff>228600</xdr:colOff>
      <xdr:row>59</xdr:row>
      <xdr:rowOff>129540</xdr:rowOff>
    </xdr:from>
    <xdr:to>
      <xdr:col>5</xdr:col>
      <xdr:colOff>3086100</xdr:colOff>
      <xdr:row>65</xdr:row>
      <xdr:rowOff>175260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8C5DB57-8AB6-4676-B5DF-A19B48497FE1}"/>
            </a:ext>
          </a:extLst>
        </xdr:cNvPr>
        <xdr:cNvSpPr/>
      </xdr:nvSpPr>
      <xdr:spPr>
        <a:xfrm>
          <a:off x="11430000" y="11422380"/>
          <a:ext cx="2857500" cy="11430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TESORERA</a:t>
          </a:r>
          <a:r>
            <a:rPr lang="es-MX" sz="1100" b="1" baseline="0"/>
            <a:t> MUNICIPAL 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C.P. SUSAN TRUJILLO MERCADO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tabSelected="1" workbookViewId="0">
      <selection activeCell="D64" sqref="D64"/>
    </sheetView>
  </sheetViews>
  <sheetFormatPr baseColWidth="10" defaultRowHeight="14.4" x14ac:dyDescent="0.3"/>
  <cols>
    <col min="1" max="1" width="21.109375" customWidth="1"/>
    <col min="2" max="2" width="69.44140625" customWidth="1"/>
    <col min="3" max="3" width="12.6640625" customWidth="1"/>
    <col min="4" max="4" width="35.21875" customWidth="1"/>
    <col min="5" max="5" width="24.88671875" customWidth="1"/>
    <col min="6" max="6" width="48.33203125" customWidth="1"/>
    <col min="7" max="7" width="17.88671875" customWidth="1"/>
    <col min="8" max="8" width="18.6640625" customWidth="1"/>
    <col min="9" max="9" width="16.6640625" customWidth="1"/>
    <col min="10" max="10" width="11.33203125" customWidth="1"/>
    <col min="11" max="11" width="11.21875" customWidth="1"/>
    <col min="14" max="14" width="10.77734375" customWidth="1"/>
  </cols>
  <sheetData>
    <row r="1" spans="1:17" ht="46.95" customHeight="1" x14ac:dyDescent="0.3">
      <c r="A1" s="15" t="s">
        <v>152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3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1.6" x14ac:dyDescent="0.3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3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30000</v>
      </c>
      <c r="H4" s="10">
        <v>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3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100000</v>
      </c>
      <c r="H5" s="10">
        <v>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3">
      <c r="A6" s="12" t="s">
        <v>31</v>
      </c>
      <c r="B6" s="12" t="s">
        <v>32</v>
      </c>
      <c r="C6" s="12" t="s">
        <v>33</v>
      </c>
      <c r="D6" s="12" t="s">
        <v>24</v>
      </c>
      <c r="E6" s="12" t="s">
        <v>35</v>
      </c>
      <c r="F6" s="12" t="s">
        <v>34</v>
      </c>
      <c r="G6" s="10">
        <v>15000</v>
      </c>
      <c r="H6" s="10">
        <v>0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3">
      <c r="A7" s="12" t="s">
        <v>27</v>
      </c>
      <c r="B7" s="12" t="s">
        <v>28</v>
      </c>
      <c r="C7" s="12" t="s">
        <v>33</v>
      </c>
      <c r="D7" s="12" t="s">
        <v>24</v>
      </c>
      <c r="E7" s="12" t="s">
        <v>30</v>
      </c>
      <c r="F7" s="12" t="s">
        <v>29</v>
      </c>
      <c r="G7" s="10">
        <v>150000</v>
      </c>
      <c r="H7" s="10">
        <v>0</v>
      </c>
      <c r="I7" s="10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7" x14ac:dyDescent="0.3">
      <c r="A8" s="12" t="s">
        <v>36</v>
      </c>
      <c r="B8" s="12" t="s">
        <v>37</v>
      </c>
      <c r="C8" s="12" t="s">
        <v>38</v>
      </c>
      <c r="D8" s="12" t="s">
        <v>24</v>
      </c>
      <c r="E8" s="12" t="s">
        <v>40</v>
      </c>
      <c r="F8" s="12" t="s">
        <v>39</v>
      </c>
      <c r="G8" s="10">
        <v>30000</v>
      </c>
      <c r="H8" s="10">
        <v>0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7" x14ac:dyDescent="0.3">
      <c r="A9" s="12" t="s">
        <v>41</v>
      </c>
      <c r="B9" s="12" t="s">
        <v>37</v>
      </c>
      <c r="C9" s="12" t="s">
        <v>42</v>
      </c>
      <c r="D9" s="12" t="s">
        <v>24</v>
      </c>
      <c r="E9" s="12" t="s">
        <v>40</v>
      </c>
      <c r="F9" s="12" t="s">
        <v>39</v>
      </c>
      <c r="G9" s="10">
        <v>0</v>
      </c>
      <c r="H9" s="10">
        <v>709000</v>
      </c>
      <c r="I9" s="10">
        <v>709000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1</v>
      </c>
      <c r="P9" s="6">
        <f>IF(J9=0,0,L9/J9)</f>
        <v>0</v>
      </c>
      <c r="Q9" s="6">
        <f>IF(L9=0,0,L9/K9)</f>
        <v>0</v>
      </c>
    </row>
    <row r="10" spans="1:17" x14ac:dyDescent="0.3">
      <c r="A10" s="12" t="s">
        <v>21</v>
      </c>
      <c r="B10" s="12" t="s">
        <v>22</v>
      </c>
      <c r="C10" s="12" t="s">
        <v>42</v>
      </c>
      <c r="D10" s="12" t="s">
        <v>24</v>
      </c>
      <c r="E10" s="12" t="s">
        <v>26</v>
      </c>
      <c r="F10" s="12" t="s">
        <v>25</v>
      </c>
      <c r="G10" s="10">
        <v>0</v>
      </c>
      <c r="H10" s="10">
        <v>0</v>
      </c>
      <c r="I10" s="10">
        <v>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0</v>
      </c>
      <c r="P10" s="6">
        <f>IF(J10=0,0,L10/J10)</f>
        <v>0</v>
      </c>
      <c r="Q10" s="6">
        <f>IF(L10=0,0,L10/K10)</f>
        <v>0</v>
      </c>
    </row>
    <row r="11" spans="1:17" x14ac:dyDescent="0.3">
      <c r="A11" s="12" t="s">
        <v>43</v>
      </c>
      <c r="B11" s="12" t="s">
        <v>44</v>
      </c>
      <c r="C11" s="12" t="s">
        <v>42</v>
      </c>
      <c r="D11" s="12" t="s">
        <v>24</v>
      </c>
      <c r="E11" s="12" t="s">
        <v>46</v>
      </c>
      <c r="F11" s="12" t="s">
        <v>45</v>
      </c>
      <c r="G11" s="10">
        <v>2300000</v>
      </c>
      <c r="H11" s="10">
        <v>0</v>
      </c>
      <c r="I11" s="10">
        <v>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</v>
      </c>
      <c r="P11" s="6">
        <f>IF(J11=0,0,L11/J11)</f>
        <v>0</v>
      </c>
      <c r="Q11" s="6">
        <f>IF(L11=0,0,L11/K11)</f>
        <v>0</v>
      </c>
    </row>
    <row r="12" spans="1:17" x14ac:dyDescent="0.3">
      <c r="A12" s="12" t="s">
        <v>47</v>
      </c>
      <c r="B12" s="12" t="s">
        <v>48</v>
      </c>
      <c r="C12" s="12" t="s">
        <v>49</v>
      </c>
      <c r="D12" s="12" t="s">
        <v>24</v>
      </c>
      <c r="E12" s="12" t="s">
        <v>51</v>
      </c>
      <c r="F12" s="12" t="s">
        <v>50</v>
      </c>
      <c r="G12" s="10">
        <v>500000</v>
      </c>
      <c r="H12" s="10">
        <v>0</v>
      </c>
      <c r="I12" s="10">
        <v>0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</v>
      </c>
      <c r="P12" s="6">
        <f>IF(J12=0,0,L12/J12)</f>
        <v>0</v>
      </c>
      <c r="Q12" s="6">
        <f>IF(L12=0,0,L12/K12)</f>
        <v>0</v>
      </c>
    </row>
    <row r="13" spans="1:17" x14ac:dyDescent="0.3">
      <c r="A13" s="12" t="s">
        <v>52</v>
      </c>
      <c r="B13" s="12" t="s">
        <v>53</v>
      </c>
      <c r="C13" s="12" t="s">
        <v>54</v>
      </c>
      <c r="D13" s="12" t="s">
        <v>24</v>
      </c>
      <c r="E13" s="12" t="s">
        <v>56</v>
      </c>
      <c r="F13" s="12" t="s">
        <v>55</v>
      </c>
      <c r="G13" s="10">
        <v>0</v>
      </c>
      <c r="H13" s="10">
        <v>232000</v>
      </c>
      <c r="I13" s="10">
        <v>232000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1</v>
      </c>
      <c r="P13" s="6">
        <f>IF(J13=0,0,L13/J13)</f>
        <v>0</v>
      </c>
      <c r="Q13" s="6">
        <f>IF(L13=0,0,L13/K13)</f>
        <v>0</v>
      </c>
    </row>
    <row r="14" spans="1:17" x14ac:dyDescent="0.3">
      <c r="A14" s="12" t="s">
        <v>21</v>
      </c>
      <c r="B14" s="12" t="s">
        <v>22</v>
      </c>
      <c r="C14" s="12" t="s">
        <v>57</v>
      </c>
      <c r="D14" s="12" t="s">
        <v>24</v>
      </c>
      <c r="E14" s="12" t="s">
        <v>26</v>
      </c>
      <c r="F14" s="12" t="s">
        <v>25</v>
      </c>
      <c r="G14" s="10">
        <v>0</v>
      </c>
      <c r="H14" s="10">
        <v>0</v>
      </c>
      <c r="I14" s="10">
        <v>0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</v>
      </c>
      <c r="P14" s="6">
        <f>IF(J14=0,0,L14/J14)</f>
        <v>0</v>
      </c>
      <c r="Q14" s="6">
        <f>IF(L14=0,0,L14/K14)</f>
        <v>0</v>
      </c>
    </row>
    <row r="15" spans="1:17" x14ac:dyDescent="0.3">
      <c r="A15" s="12" t="s">
        <v>58</v>
      </c>
      <c r="B15" s="12" t="s">
        <v>59</v>
      </c>
      <c r="C15" s="12" t="s">
        <v>60</v>
      </c>
      <c r="D15" s="12" t="s">
        <v>24</v>
      </c>
      <c r="E15" s="12" t="s">
        <v>62</v>
      </c>
      <c r="F15" s="12" t="s">
        <v>61</v>
      </c>
      <c r="G15" s="10">
        <v>3000</v>
      </c>
      <c r="H15" s="10">
        <v>0</v>
      </c>
      <c r="I15" s="10">
        <v>0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0</v>
      </c>
      <c r="P15" s="6">
        <f>IF(J15=0,0,L15/J15)</f>
        <v>0</v>
      </c>
      <c r="Q15" s="6">
        <f>IF(L15=0,0,L15/K15)</f>
        <v>0</v>
      </c>
    </row>
    <row r="16" spans="1:17" x14ac:dyDescent="0.3">
      <c r="A16" s="12" t="s">
        <v>43</v>
      </c>
      <c r="B16" s="12" t="s">
        <v>44</v>
      </c>
      <c r="C16" s="12" t="s">
        <v>60</v>
      </c>
      <c r="D16" s="12" t="s">
        <v>24</v>
      </c>
      <c r="E16" s="12" t="s">
        <v>46</v>
      </c>
      <c r="F16" s="12" t="s">
        <v>45</v>
      </c>
      <c r="G16" s="10">
        <v>20000</v>
      </c>
      <c r="H16" s="10">
        <v>46400</v>
      </c>
      <c r="I16" s="10">
        <v>46400</v>
      </c>
      <c r="J16" s="5"/>
      <c r="K16" s="5"/>
      <c r="L16" s="5"/>
      <c r="M16" s="8" t="s">
        <v>17</v>
      </c>
      <c r="N16" s="7">
        <f>IF(G16&gt;0,I16/G16,0)</f>
        <v>2.3199999999999998</v>
      </c>
      <c r="O16" s="7">
        <f>IF(H16&gt;0,I16/H16,0)</f>
        <v>1</v>
      </c>
      <c r="P16" s="6">
        <f>IF(J16=0,0,L16/J16)</f>
        <v>0</v>
      </c>
      <c r="Q16" s="6">
        <f>IF(L16=0,0,L16/K16)</f>
        <v>0</v>
      </c>
    </row>
    <row r="17" spans="1:17" x14ac:dyDescent="0.3">
      <c r="A17" s="12" t="s">
        <v>63</v>
      </c>
      <c r="B17" s="12" t="s">
        <v>64</v>
      </c>
      <c r="C17" s="12" t="s">
        <v>65</v>
      </c>
      <c r="D17" s="12" t="s">
        <v>66</v>
      </c>
      <c r="E17" s="12" t="s">
        <v>68</v>
      </c>
      <c r="F17" s="12" t="s">
        <v>67</v>
      </c>
      <c r="G17" s="10">
        <v>0</v>
      </c>
      <c r="H17" s="10">
        <v>1899285.35</v>
      </c>
      <c r="I17" s="10">
        <v>1897384.92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0.99899939732594678</v>
      </c>
      <c r="P17" s="6">
        <f>IF(J17=0,0,L17/J17)</f>
        <v>0</v>
      </c>
      <c r="Q17" s="6">
        <f>IF(L17=0,0,L17/K17)</f>
        <v>0</v>
      </c>
    </row>
    <row r="18" spans="1:17" x14ac:dyDescent="0.3">
      <c r="A18" s="12" t="s">
        <v>69</v>
      </c>
      <c r="B18" s="12" t="s">
        <v>70</v>
      </c>
      <c r="C18" s="12" t="s">
        <v>71</v>
      </c>
      <c r="D18" s="12" t="s">
        <v>66</v>
      </c>
      <c r="E18" s="12" t="s">
        <v>68</v>
      </c>
      <c r="F18" s="12" t="s">
        <v>67</v>
      </c>
      <c r="G18" s="10">
        <v>0</v>
      </c>
      <c r="H18" s="10">
        <v>1799679.55</v>
      </c>
      <c r="I18" s="10">
        <v>1799679.55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1</v>
      </c>
      <c r="P18" s="6">
        <f>IF(J18=0,0,L18/J18)</f>
        <v>0</v>
      </c>
      <c r="Q18" s="6">
        <f>IF(L18=0,0,L18/K18)</f>
        <v>0</v>
      </c>
    </row>
    <row r="19" spans="1:17" x14ac:dyDescent="0.3">
      <c r="A19" s="12" t="s">
        <v>72</v>
      </c>
      <c r="B19" s="12" t="s">
        <v>73</v>
      </c>
      <c r="C19" s="12" t="s">
        <v>71</v>
      </c>
      <c r="D19" s="12" t="s">
        <v>66</v>
      </c>
      <c r="E19" s="12" t="s">
        <v>68</v>
      </c>
      <c r="F19" s="12" t="s">
        <v>67</v>
      </c>
      <c r="G19" s="10">
        <v>0</v>
      </c>
      <c r="H19" s="10">
        <v>2153933.89</v>
      </c>
      <c r="I19" s="10">
        <v>2153278.9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0.99969590988700208</v>
      </c>
      <c r="P19" s="6">
        <f>IF(J19=0,0,L19/J19)</f>
        <v>0</v>
      </c>
      <c r="Q19" s="6">
        <f>IF(L19=0,0,L19/K19)</f>
        <v>0</v>
      </c>
    </row>
    <row r="20" spans="1:17" x14ac:dyDescent="0.3">
      <c r="A20" s="12" t="s">
        <v>74</v>
      </c>
      <c r="B20" s="12" t="s">
        <v>75</v>
      </c>
      <c r="C20" s="12" t="s">
        <v>71</v>
      </c>
      <c r="D20" s="12" t="s">
        <v>66</v>
      </c>
      <c r="E20" s="12" t="s">
        <v>68</v>
      </c>
      <c r="F20" s="12" t="s">
        <v>67</v>
      </c>
      <c r="G20" s="10">
        <v>0</v>
      </c>
      <c r="H20" s="10">
        <v>1749732.92</v>
      </c>
      <c r="I20" s="10">
        <v>1749567.54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0.9999054827178997</v>
      </c>
      <c r="P20" s="6">
        <f>IF(J20=0,0,L20/J20)</f>
        <v>0</v>
      </c>
      <c r="Q20" s="6">
        <f>IF(L20=0,0,L20/K20)</f>
        <v>0</v>
      </c>
    </row>
    <row r="21" spans="1:17" x14ac:dyDescent="0.3">
      <c r="A21" s="12" t="s">
        <v>76</v>
      </c>
      <c r="B21" s="12" t="s">
        <v>77</v>
      </c>
      <c r="C21" s="12" t="s">
        <v>71</v>
      </c>
      <c r="D21" s="12" t="s">
        <v>66</v>
      </c>
      <c r="E21" s="12" t="s">
        <v>68</v>
      </c>
      <c r="F21" s="12" t="s">
        <v>67</v>
      </c>
      <c r="G21" s="10">
        <v>0</v>
      </c>
      <c r="H21" s="10">
        <v>1999891.38</v>
      </c>
      <c r="I21" s="10">
        <v>1999891.38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1</v>
      </c>
      <c r="P21" s="6">
        <f>IF(J21=0,0,L21/J21)</f>
        <v>0</v>
      </c>
      <c r="Q21" s="6">
        <f>IF(L21=0,0,L21/K21)</f>
        <v>0</v>
      </c>
    </row>
    <row r="22" spans="1:17" x14ac:dyDescent="0.3">
      <c r="A22" s="12" t="s">
        <v>36</v>
      </c>
      <c r="B22" s="12" t="s">
        <v>37</v>
      </c>
      <c r="C22" s="12" t="s">
        <v>78</v>
      </c>
      <c r="D22" s="12" t="s">
        <v>66</v>
      </c>
      <c r="E22" s="12" t="s">
        <v>40</v>
      </c>
      <c r="F22" s="12" t="s">
        <v>39</v>
      </c>
      <c r="G22" s="10">
        <v>0</v>
      </c>
      <c r="H22" s="10">
        <v>608173</v>
      </c>
      <c r="I22" s="10">
        <v>608173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1</v>
      </c>
      <c r="P22" s="6">
        <f>IF(J22=0,0,L22/J22)</f>
        <v>0</v>
      </c>
      <c r="Q22" s="6">
        <f>IF(L22=0,0,L22/K22)</f>
        <v>0</v>
      </c>
    </row>
    <row r="23" spans="1:17" x14ac:dyDescent="0.3">
      <c r="A23" s="12" t="s">
        <v>79</v>
      </c>
      <c r="B23" s="12" t="s">
        <v>80</v>
      </c>
      <c r="C23" s="12" t="s">
        <v>78</v>
      </c>
      <c r="D23" s="12" t="s">
        <v>66</v>
      </c>
      <c r="E23" s="12" t="s">
        <v>68</v>
      </c>
      <c r="F23" s="12" t="s">
        <v>67</v>
      </c>
      <c r="G23" s="10">
        <v>44678446.969999999</v>
      </c>
      <c r="H23" s="10">
        <v>9610374.2599999998</v>
      </c>
      <c r="I23" s="10">
        <v>0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0</v>
      </c>
      <c r="P23" s="6">
        <f>IF(J23=0,0,L23/J23)</f>
        <v>0</v>
      </c>
      <c r="Q23" s="6">
        <f>IF(L23=0,0,L23/K23)</f>
        <v>0</v>
      </c>
    </row>
    <row r="24" spans="1:17" x14ac:dyDescent="0.3">
      <c r="A24" s="12" t="s">
        <v>81</v>
      </c>
      <c r="B24" s="12" t="s">
        <v>82</v>
      </c>
      <c r="C24" s="12" t="s">
        <v>78</v>
      </c>
      <c r="D24" s="12" t="s">
        <v>66</v>
      </c>
      <c r="E24" s="12" t="s">
        <v>68</v>
      </c>
      <c r="F24" s="12" t="s">
        <v>67</v>
      </c>
      <c r="G24" s="10">
        <v>0</v>
      </c>
      <c r="H24" s="10">
        <v>2033676.14</v>
      </c>
      <c r="I24" s="10">
        <v>2033676.14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1</v>
      </c>
      <c r="P24" s="6">
        <f>IF(J24=0,0,L24/J24)</f>
        <v>0</v>
      </c>
      <c r="Q24" s="6">
        <f>IF(L24=0,0,L24/K24)</f>
        <v>0</v>
      </c>
    </row>
    <row r="25" spans="1:17" x14ac:dyDescent="0.3">
      <c r="A25" s="12" t="s">
        <v>83</v>
      </c>
      <c r="B25" s="12" t="s">
        <v>84</v>
      </c>
      <c r="C25" s="12" t="s">
        <v>78</v>
      </c>
      <c r="D25" s="12" t="s">
        <v>66</v>
      </c>
      <c r="E25" s="12" t="s">
        <v>68</v>
      </c>
      <c r="F25" s="12" t="s">
        <v>67</v>
      </c>
      <c r="G25" s="10">
        <v>0</v>
      </c>
      <c r="H25" s="10">
        <v>620000</v>
      </c>
      <c r="I25" s="10">
        <v>620000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1</v>
      </c>
      <c r="P25" s="6">
        <f>IF(J25=0,0,L25/J25)</f>
        <v>0</v>
      </c>
      <c r="Q25" s="6">
        <f>IF(L25=0,0,L25/K25)</f>
        <v>0</v>
      </c>
    </row>
    <row r="26" spans="1:17" x14ac:dyDescent="0.3">
      <c r="A26" s="12" t="s">
        <v>85</v>
      </c>
      <c r="B26" s="12" t="s">
        <v>86</v>
      </c>
      <c r="C26" s="12" t="s">
        <v>78</v>
      </c>
      <c r="D26" s="12" t="s">
        <v>66</v>
      </c>
      <c r="E26" s="12" t="s">
        <v>68</v>
      </c>
      <c r="F26" s="12" t="s">
        <v>67</v>
      </c>
      <c r="G26" s="10">
        <v>0</v>
      </c>
      <c r="H26" s="10">
        <v>2865370.28</v>
      </c>
      <c r="I26" s="10">
        <v>2865370.28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1</v>
      </c>
      <c r="P26" s="6">
        <f>IF(J26=0,0,L26/J26)</f>
        <v>0</v>
      </c>
      <c r="Q26" s="6">
        <f>IF(L26=0,0,L26/K26)</f>
        <v>0</v>
      </c>
    </row>
    <row r="27" spans="1:17" x14ac:dyDescent="0.3">
      <c r="A27" s="12" t="s">
        <v>87</v>
      </c>
      <c r="B27" s="12" t="s">
        <v>88</v>
      </c>
      <c r="C27" s="12" t="s">
        <v>78</v>
      </c>
      <c r="D27" s="12" t="s">
        <v>66</v>
      </c>
      <c r="E27" s="12" t="s">
        <v>68</v>
      </c>
      <c r="F27" s="12" t="s">
        <v>67</v>
      </c>
      <c r="G27" s="10">
        <v>0</v>
      </c>
      <c r="H27" s="10">
        <v>1710094.99</v>
      </c>
      <c r="I27" s="10">
        <v>1710093.98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0.99999940938953336</v>
      </c>
      <c r="P27" s="6">
        <f>IF(J27=0,0,L27/J27)</f>
        <v>0</v>
      </c>
      <c r="Q27" s="6">
        <f>IF(L27=0,0,L27/K27)</f>
        <v>0</v>
      </c>
    </row>
    <row r="28" spans="1:17" x14ac:dyDescent="0.3">
      <c r="A28" s="12" t="s">
        <v>89</v>
      </c>
      <c r="B28" s="12" t="s">
        <v>90</v>
      </c>
      <c r="C28" s="12" t="s">
        <v>78</v>
      </c>
      <c r="D28" s="12" t="s">
        <v>66</v>
      </c>
      <c r="E28" s="12" t="s">
        <v>68</v>
      </c>
      <c r="F28" s="12" t="s">
        <v>67</v>
      </c>
      <c r="G28" s="10">
        <v>0</v>
      </c>
      <c r="H28" s="10">
        <v>593661.32999999996</v>
      </c>
      <c r="I28" s="10">
        <v>593661.32999999996</v>
      </c>
      <c r="J28" s="5"/>
      <c r="K28" s="5"/>
      <c r="L28" s="5"/>
      <c r="M28" s="8" t="s">
        <v>17</v>
      </c>
      <c r="N28" s="7">
        <f>IF(G28&gt;0,I28/G28,0)</f>
        <v>0</v>
      </c>
      <c r="O28" s="7">
        <f>IF(H28&gt;0,I28/H28,0)</f>
        <v>1</v>
      </c>
      <c r="P28" s="6">
        <f>IF(J28=0,0,L28/J28)</f>
        <v>0</v>
      </c>
      <c r="Q28" s="6">
        <f>IF(L28=0,0,L28/K28)</f>
        <v>0</v>
      </c>
    </row>
    <row r="29" spans="1:17" x14ac:dyDescent="0.3">
      <c r="A29" s="12" t="s">
        <v>91</v>
      </c>
      <c r="B29" s="12" t="s">
        <v>92</v>
      </c>
      <c r="C29" s="12" t="s">
        <v>78</v>
      </c>
      <c r="D29" s="12" t="s">
        <v>66</v>
      </c>
      <c r="E29" s="12" t="s">
        <v>68</v>
      </c>
      <c r="F29" s="12" t="s">
        <v>67</v>
      </c>
      <c r="G29" s="10">
        <v>0</v>
      </c>
      <c r="H29" s="10">
        <v>2276700.71</v>
      </c>
      <c r="I29" s="10">
        <v>2276700.71</v>
      </c>
      <c r="J29" s="5"/>
      <c r="K29" s="5"/>
      <c r="L29" s="5"/>
      <c r="M29" s="8" t="s">
        <v>17</v>
      </c>
      <c r="N29" s="7">
        <f>IF(G29&gt;0,I29/G29,0)</f>
        <v>0</v>
      </c>
      <c r="O29" s="7">
        <f>IF(H29&gt;0,I29/H29,0)</f>
        <v>1</v>
      </c>
      <c r="P29" s="6">
        <f>IF(J29=0,0,L29/J29)</f>
        <v>0</v>
      </c>
      <c r="Q29" s="6">
        <f>IF(L29=0,0,L29/K29)</f>
        <v>0</v>
      </c>
    </row>
    <row r="30" spans="1:17" x14ac:dyDescent="0.3">
      <c r="A30" s="12" t="s">
        <v>93</v>
      </c>
      <c r="B30" s="12" t="s">
        <v>94</v>
      </c>
      <c r="C30" s="12" t="s">
        <v>78</v>
      </c>
      <c r="D30" s="12" t="s">
        <v>66</v>
      </c>
      <c r="E30" s="12" t="s">
        <v>68</v>
      </c>
      <c r="F30" s="12" t="s">
        <v>67</v>
      </c>
      <c r="G30" s="10">
        <v>0</v>
      </c>
      <c r="H30" s="10">
        <v>7999602.0099999998</v>
      </c>
      <c r="I30" s="10">
        <v>7999602.0099999998</v>
      </c>
      <c r="J30" s="5"/>
      <c r="K30" s="5"/>
      <c r="L30" s="5"/>
      <c r="M30" s="8" t="s">
        <v>17</v>
      </c>
      <c r="N30" s="7">
        <f>IF(G30&gt;0,I30/G30,0)</f>
        <v>0</v>
      </c>
      <c r="O30" s="7">
        <f>IF(H30&gt;0,I30/H30,0)</f>
        <v>1</v>
      </c>
      <c r="P30" s="6">
        <f>IF(J30=0,0,L30/J30)</f>
        <v>0</v>
      </c>
      <c r="Q30" s="6">
        <f>IF(L30=0,0,L30/K30)</f>
        <v>0</v>
      </c>
    </row>
    <row r="31" spans="1:17" x14ac:dyDescent="0.3">
      <c r="A31" s="12" t="s">
        <v>95</v>
      </c>
      <c r="B31" s="12" t="s">
        <v>96</v>
      </c>
      <c r="C31" s="12" t="s">
        <v>78</v>
      </c>
      <c r="D31" s="12" t="s">
        <v>66</v>
      </c>
      <c r="E31" s="12" t="s">
        <v>68</v>
      </c>
      <c r="F31" s="12" t="s">
        <v>67</v>
      </c>
      <c r="G31" s="10">
        <v>0</v>
      </c>
      <c r="H31" s="10">
        <v>5082712.83</v>
      </c>
      <c r="I31" s="10">
        <v>5082712.83</v>
      </c>
      <c r="J31" s="5"/>
      <c r="K31" s="5"/>
      <c r="L31" s="5"/>
      <c r="M31" s="8" t="s">
        <v>17</v>
      </c>
      <c r="N31" s="7">
        <f>IF(G31&gt;0,I31/G31,0)</f>
        <v>0</v>
      </c>
      <c r="O31" s="7">
        <f>IF(H31&gt;0,I31/H31,0)</f>
        <v>1</v>
      </c>
      <c r="P31" s="6">
        <f>IF(J31=0,0,L31/J31)</f>
        <v>0</v>
      </c>
      <c r="Q31" s="6">
        <f>IF(L31=0,0,L31/K31)</f>
        <v>0</v>
      </c>
    </row>
    <row r="32" spans="1:17" x14ac:dyDescent="0.3">
      <c r="A32" s="12" t="s">
        <v>97</v>
      </c>
      <c r="B32" s="12" t="s">
        <v>98</v>
      </c>
      <c r="C32" s="12" t="s">
        <v>78</v>
      </c>
      <c r="D32" s="12" t="s">
        <v>66</v>
      </c>
      <c r="E32" s="12" t="s">
        <v>68</v>
      </c>
      <c r="F32" s="12" t="s">
        <v>67</v>
      </c>
      <c r="G32" s="10">
        <v>0</v>
      </c>
      <c r="H32" s="10">
        <v>2069009.42</v>
      </c>
      <c r="I32" s="10">
        <v>2069009.41</v>
      </c>
      <c r="J32" s="5"/>
      <c r="K32" s="5"/>
      <c r="L32" s="5"/>
      <c r="M32" s="8" t="s">
        <v>17</v>
      </c>
      <c r="N32" s="7">
        <f>IF(G32&gt;0,I32/G32,0)</f>
        <v>0</v>
      </c>
      <c r="O32" s="7">
        <f>IF(H32&gt;0,I32/H32,0)</f>
        <v>0.99999999516676918</v>
      </c>
      <c r="P32" s="6">
        <f>IF(J32=0,0,L32/J32)</f>
        <v>0</v>
      </c>
      <c r="Q32" s="6">
        <f>IF(L32=0,0,L32/K32)</f>
        <v>0</v>
      </c>
    </row>
    <row r="33" spans="1:17" x14ac:dyDescent="0.3">
      <c r="A33" s="12" t="s">
        <v>99</v>
      </c>
      <c r="B33" s="12" t="s">
        <v>100</v>
      </c>
      <c r="C33" s="12" t="s">
        <v>78</v>
      </c>
      <c r="D33" s="12" t="s">
        <v>66</v>
      </c>
      <c r="E33" s="12" t="s">
        <v>68</v>
      </c>
      <c r="F33" s="12" t="s">
        <v>67</v>
      </c>
      <c r="G33" s="10">
        <v>0</v>
      </c>
      <c r="H33" s="10">
        <v>3875904.68</v>
      </c>
      <c r="I33" s="10">
        <v>3874118.22</v>
      </c>
      <c r="J33" s="5"/>
      <c r="K33" s="5"/>
      <c r="L33" s="5"/>
      <c r="M33" s="8" t="s">
        <v>17</v>
      </c>
      <c r="N33" s="7">
        <f>IF(G33&gt;0,I33/G33,0)</f>
        <v>0</v>
      </c>
      <c r="O33" s="7">
        <f>IF(H33&gt;0,I33/H33,0)</f>
        <v>0.99953908567225136</v>
      </c>
      <c r="P33" s="6">
        <f>IF(J33=0,0,L33/J33)</f>
        <v>0</v>
      </c>
      <c r="Q33" s="6">
        <f>IF(L33=0,0,L33/K33)</f>
        <v>0</v>
      </c>
    </row>
    <row r="34" spans="1:17" x14ac:dyDescent="0.3">
      <c r="A34" s="12" t="s">
        <v>101</v>
      </c>
      <c r="B34" s="12" t="s">
        <v>102</v>
      </c>
      <c r="C34" s="12" t="s">
        <v>78</v>
      </c>
      <c r="D34" s="12" t="s">
        <v>66</v>
      </c>
      <c r="E34" s="12" t="s">
        <v>68</v>
      </c>
      <c r="F34" s="12" t="s">
        <v>67</v>
      </c>
      <c r="G34" s="10">
        <v>0</v>
      </c>
      <c r="H34" s="10">
        <v>5507818.7599999998</v>
      </c>
      <c r="I34" s="10">
        <v>4567758.8899999997</v>
      </c>
      <c r="J34" s="5"/>
      <c r="K34" s="5"/>
      <c r="L34" s="5"/>
      <c r="M34" s="8" t="s">
        <v>17</v>
      </c>
      <c r="N34" s="7">
        <f>IF(G34&gt;0,I34/G34,0)</f>
        <v>0</v>
      </c>
      <c r="O34" s="7">
        <f>IF(H34&gt;0,I34/H34,0)</f>
        <v>0.82932265730544841</v>
      </c>
      <c r="P34" s="6">
        <f>IF(J34=0,0,L34/J34)</f>
        <v>0</v>
      </c>
      <c r="Q34" s="6">
        <f>IF(L34=0,0,L34/K34)</f>
        <v>0</v>
      </c>
    </row>
    <row r="35" spans="1:17" x14ac:dyDescent="0.3">
      <c r="A35" s="12" t="s">
        <v>103</v>
      </c>
      <c r="B35" s="12" t="s">
        <v>104</v>
      </c>
      <c r="C35" s="12" t="s">
        <v>78</v>
      </c>
      <c r="D35" s="12" t="s">
        <v>66</v>
      </c>
      <c r="E35" s="12" t="s">
        <v>68</v>
      </c>
      <c r="F35" s="12" t="s">
        <v>67</v>
      </c>
      <c r="G35" s="10">
        <v>0</v>
      </c>
      <c r="H35" s="10">
        <v>9947546.9399999995</v>
      </c>
      <c r="I35" s="10">
        <v>9947546.9399999995</v>
      </c>
      <c r="J35" s="5"/>
      <c r="K35" s="5"/>
      <c r="L35" s="5"/>
      <c r="M35" s="8" t="s">
        <v>17</v>
      </c>
      <c r="N35" s="7">
        <f>IF(G35&gt;0,I35/G35,0)</f>
        <v>0</v>
      </c>
      <c r="O35" s="7">
        <f>IF(H35&gt;0,I35/H35,0)</f>
        <v>1</v>
      </c>
      <c r="P35" s="6">
        <f>IF(J35=0,0,L35/J35)</f>
        <v>0</v>
      </c>
      <c r="Q35" s="6">
        <f>IF(L35=0,0,L35/K35)</f>
        <v>0</v>
      </c>
    </row>
    <row r="36" spans="1:17" x14ac:dyDescent="0.3">
      <c r="A36" s="12" t="s">
        <v>105</v>
      </c>
      <c r="B36" s="12" t="s">
        <v>106</v>
      </c>
      <c r="C36" s="12" t="s">
        <v>78</v>
      </c>
      <c r="D36" s="12" t="s">
        <v>66</v>
      </c>
      <c r="E36" s="12" t="s">
        <v>68</v>
      </c>
      <c r="F36" s="12" t="s">
        <v>67</v>
      </c>
      <c r="G36" s="10">
        <v>0</v>
      </c>
      <c r="H36" s="10">
        <v>5613519.54</v>
      </c>
      <c r="I36" s="10">
        <v>5613519.54</v>
      </c>
      <c r="J36" s="5"/>
      <c r="K36" s="5"/>
      <c r="L36" s="5"/>
      <c r="M36" s="8" t="s">
        <v>17</v>
      </c>
      <c r="N36" s="7">
        <f>IF(G36&gt;0,I36/G36,0)</f>
        <v>0</v>
      </c>
      <c r="O36" s="7">
        <f>IF(H36&gt;0,I36/H36,0)</f>
        <v>1</v>
      </c>
      <c r="P36" s="6">
        <f>IF(J36=0,0,L36/J36)</f>
        <v>0</v>
      </c>
      <c r="Q36" s="6">
        <f>IF(L36=0,0,L36/K36)</f>
        <v>0</v>
      </c>
    </row>
    <row r="37" spans="1:17" x14ac:dyDescent="0.3">
      <c r="A37" s="12" t="s">
        <v>107</v>
      </c>
      <c r="B37" s="12" t="s">
        <v>108</v>
      </c>
      <c r="C37" s="12" t="s">
        <v>78</v>
      </c>
      <c r="D37" s="12" t="s">
        <v>66</v>
      </c>
      <c r="E37" s="12" t="s">
        <v>68</v>
      </c>
      <c r="F37" s="12" t="s">
        <v>67</v>
      </c>
      <c r="G37" s="10">
        <v>0</v>
      </c>
      <c r="H37" s="10">
        <v>13118696.390000001</v>
      </c>
      <c r="I37" s="10">
        <v>13118000.050000001</v>
      </c>
      <c r="J37" s="5"/>
      <c r="K37" s="5"/>
      <c r="L37" s="5"/>
      <c r="M37" s="8" t="s">
        <v>17</v>
      </c>
      <c r="N37" s="7">
        <f>IF(G37&gt;0,I37/G37,0)</f>
        <v>0</v>
      </c>
      <c r="O37" s="7">
        <f>IF(H37&gt;0,I37/H37,0)</f>
        <v>0.99994692003082486</v>
      </c>
      <c r="P37" s="6">
        <f>IF(J37=0,0,L37/J37)</f>
        <v>0</v>
      </c>
      <c r="Q37" s="6">
        <f>IF(L37=0,0,L37/K37)</f>
        <v>0</v>
      </c>
    </row>
    <row r="38" spans="1:17" x14ac:dyDescent="0.3">
      <c r="A38" s="12" t="s">
        <v>109</v>
      </c>
      <c r="B38" s="12" t="s">
        <v>110</v>
      </c>
      <c r="C38" s="12" t="s">
        <v>78</v>
      </c>
      <c r="D38" s="12" t="s">
        <v>66</v>
      </c>
      <c r="E38" s="12" t="s">
        <v>68</v>
      </c>
      <c r="F38" s="12" t="s">
        <v>67</v>
      </c>
      <c r="G38" s="10">
        <v>0</v>
      </c>
      <c r="H38" s="10">
        <v>250000</v>
      </c>
      <c r="I38" s="10">
        <v>249683.52</v>
      </c>
      <c r="J38" s="5"/>
      <c r="K38" s="5"/>
      <c r="L38" s="5"/>
      <c r="M38" s="8" t="s">
        <v>17</v>
      </c>
      <c r="N38" s="7">
        <f>IF(G38&gt;0,I38/G38,0)</f>
        <v>0</v>
      </c>
      <c r="O38" s="7">
        <f>IF(H38&gt;0,I38/H38,0)</f>
        <v>0.99873407999999997</v>
      </c>
      <c r="P38" s="6">
        <f>IF(J38=0,0,L38/J38)</f>
        <v>0</v>
      </c>
      <c r="Q38" s="6">
        <f>IF(L38=0,0,L38/K38)</f>
        <v>0</v>
      </c>
    </row>
    <row r="39" spans="1:17" x14ac:dyDescent="0.3">
      <c r="A39" s="12" t="s">
        <v>111</v>
      </c>
      <c r="B39" s="12" t="s">
        <v>112</v>
      </c>
      <c r="C39" s="12" t="s">
        <v>78</v>
      </c>
      <c r="D39" s="12" t="s">
        <v>66</v>
      </c>
      <c r="E39" s="12" t="s">
        <v>68</v>
      </c>
      <c r="F39" s="12" t="s">
        <v>67</v>
      </c>
      <c r="G39" s="10">
        <v>0</v>
      </c>
      <c r="H39" s="10">
        <v>2893399.1</v>
      </c>
      <c r="I39" s="10">
        <v>2826258.59</v>
      </c>
      <c r="J39" s="5"/>
      <c r="K39" s="5"/>
      <c r="L39" s="5"/>
      <c r="M39" s="8" t="s">
        <v>17</v>
      </c>
      <c r="N39" s="7">
        <f>IF(G39&gt;0,I39/G39,0)</f>
        <v>0</v>
      </c>
      <c r="O39" s="7">
        <f>IF(H39&gt;0,I39/H39,0)</f>
        <v>0.97679528206115762</v>
      </c>
      <c r="P39" s="6">
        <f>IF(J39=0,0,L39/J39)</f>
        <v>0</v>
      </c>
      <c r="Q39" s="6">
        <f>IF(L39=0,0,L39/K39)</f>
        <v>0</v>
      </c>
    </row>
    <row r="40" spans="1:17" x14ac:dyDescent="0.3">
      <c r="A40" s="12" t="s">
        <v>113</v>
      </c>
      <c r="B40" s="12" t="s">
        <v>114</v>
      </c>
      <c r="C40" s="12" t="s">
        <v>78</v>
      </c>
      <c r="D40" s="12" t="s">
        <v>66</v>
      </c>
      <c r="E40" s="12" t="s">
        <v>68</v>
      </c>
      <c r="F40" s="12" t="s">
        <v>67</v>
      </c>
      <c r="G40" s="10">
        <v>0</v>
      </c>
      <c r="H40" s="10">
        <v>6877937.46</v>
      </c>
      <c r="I40" s="10">
        <v>6877937.46</v>
      </c>
      <c r="J40" s="5"/>
      <c r="K40" s="5"/>
      <c r="L40" s="5"/>
      <c r="M40" s="8" t="s">
        <v>17</v>
      </c>
      <c r="N40" s="7">
        <f>IF(G40&gt;0,I40/G40,0)</f>
        <v>0</v>
      </c>
      <c r="O40" s="7">
        <f>IF(H40&gt;0,I40/H40,0)</f>
        <v>1</v>
      </c>
      <c r="P40" s="6">
        <f>IF(J40=0,0,L40/J40)</f>
        <v>0</v>
      </c>
      <c r="Q40" s="6">
        <f>IF(L40=0,0,L40/K40)</f>
        <v>0</v>
      </c>
    </row>
    <row r="41" spans="1:17" x14ac:dyDescent="0.3">
      <c r="A41" s="12" t="s">
        <v>115</v>
      </c>
      <c r="B41" s="12" t="s">
        <v>116</v>
      </c>
      <c r="C41" s="12" t="s">
        <v>78</v>
      </c>
      <c r="D41" s="12" t="s">
        <v>66</v>
      </c>
      <c r="E41" s="12" t="s">
        <v>68</v>
      </c>
      <c r="F41" s="12" t="s">
        <v>67</v>
      </c>
      <c r="G41" s="10">
        <v>0</v>
      </c>
      <c r="H41" s="10">
        <v>965609.45</v>
      </c>
      <c r="I41" s="10">
        <v>965609.44</v>
      </c>
      <c r="J41" s="5"/>
      <c r="K41" s="5"/>
      <c r="L41" s="5"/>
      <c r="M41" s="8" t="s">
        <v>17</v>
      </c>
      <c r="N41" s="7">
        <f>IF(G41&gt;0,I41/G41,0)</f>
        <v>0</v>
      </c>
      <c r="O41" s="7">
        <f>IF(H41&gt;0,I41/H41,0)</f>
        <v>0.99999998964384618</v>
      </c>
      <c r="P41" s="6">
        <f>IF(J41=0,0,L41/J41)</f>
        <v>0</v>
      </c>
      <c r="Q41" s="6">
        <f>IF(L41=0,0,L41/K41)</f>
        <v>0</v>
      </c>
    </row>
    <row r="42" spans="1:17" x14ac:dyDescent="0.3">
      <c r="A42" s="12" t="s">
        <v>117</v>
      </c>
      <c r="B42" s="12" t="s">
        <v>118</v>
      </c>
      <c r="C42" s="12" t="s">
        <v>78</v>
      </c>
      <c r="D42" s="12" t="s">
        <v>66</v>
      </c>
      <c r="E42" s="12" t="s">
        <v>68</v>
      </c>
      <c r="F42" s="12" t="s">
        <v>67</v>
      </c>
      <c r="G42" s="10">
        <v>0</v>
      </c>
      <c r="H42" s="10">
        <v>6929529.8700000001</v>
      </c>
      <c r="I42" s="10">
        <v>6929109.8099999996</v>
      </c>
      <c r="J42" s="5"/>
      <c r="K42" s="5"/>
      <c r="L42" s="5"/>
      <c r="M42" s="8" t="s">
        <v>17</v>
      </c>
      <c r="N42" s="7">
        <f>IF(G42&gt;0,I42/G42,0)</f>
        <v>0</v>
      </c>
      <c r="O42" s="7">
        <f>IF(H42&gt;0,I42/H42,0)</f>
        <v>0.99993938116901426</v>
      </c>
      <c r="P42" s="6">
        <f>IF(J42=0,0,L42/J42)</f>
        <v>0</v>
      </c>
      <c r="Q42" s="6">
        <f>IF(L42=0,0,L42/K42)</f>
        <v>0</v>
      </c>
    </row>
    <row r="43" spans="1:17" x14ac:dyDescent="0.3">
      <c r="A43" s="12" t="s">
        <v>119</v>
      </c>
      <c r="B43" s="12" t="s">
        <v>120</v>
      </c>
      <c r="C43" s="12" t="s">
        <v>78</v>
      </c>
      <c r="D43" s="12" t="s">
        <v>66</v>
      </c>
      <c r="E43" s="12" t="s">
        <v>68</v>
      </c>
      <c r="F43" s="12" t="s">
        <v>67</v>
      </c>
      <c r="G43" s="10">
        <v>0</v>
      </c>
      <c r="H43" s="10">
        <v>8150933.5599999996</v>
      </c>
      <c r="I43" s="10">
        <v>8150933.5499999998</v>
      </c>
      <c r="J43" s="5"/>
      <c r="K43" s="5"/>
      <c r="L43" s="5"/>
      <c r="M43" s="8" t="s">
        <v>17</v>
      </c>
      <c r="N43" s="7">
        <f>IF(G43&gt;0,I43/G43,0)</f>
        <v>0</v>
      </c>
      <c r="O43" s="7">
        <f>IF(H43&gt;0,I43/H43,0)</f>
        <v>0.99999999877314671</v>
      </c>
      <c r="P43" s="6">
        <f>IF(J43=0,0,L43/J43)</f>
        <v>0</v>
      </c>
      <c r="Q43" s="6">
        <f>IF(L43=0,0,L43/K43)</f>
        <v>0</v>
      </c>
    </row>
    <row r="44" spans="1:17" x14ac:dyDescent="0.3">
      <c r="A44" s="12" t="s">
        <v>121</v>
      </c>
      <c r="B44" s="12" t="s">
        <v>122</v>
      </c>
      <c r="C44" s="12" t="s">
        <v>78</v>
      </c>
      <c r="D44" s="12" t="s">
        <v>66</v>
      </c>
      <c r="E44" s="12" t="s">
        <v>68</v>
      </c>
      <c r="F44" s="12" t="s">
        <v>67</v>
      </c>
      <c r="G44" s="10">
        <v>0</v>
      </c>
      <c r="H44" s="10">
        <v>1954900.35</v>
      </c>
      <c r="I44" s="10">
        <v>1151365.95</v>
      </c>
      <c r="J44" s="5"/>
      <c r="K44" s="5"/>
      <c r="L44" s="5"/>
      <c r="M44" s="8" t="s">
        <v>17</v>
      </c>
      <c r="N44" s="7">
        <f>IF(G44&gt;0,I44/G44,0)</f>
        <v>0</v>
      </c>
      <c r="O44" s="7">
        <f>IF(H44&gt;0,I44/H44,0)</f>
        <v>0.58896401036502954</v>
      </c>
      <c r="P44" s="6">
        <f>IF(J44=0,0,L44/J44)</f>
        <v>0</v>
      </c>
      <c r="Q44" s="6">
        <f>IF(L44=0,0,L44/K44)</f>
        <v>0</v>
      </c>
    </row>
    <row r="45" spans="1:17" x14ac:dyDescent="0.3">
      <c r="A45" s="12" t="s">
        <v>123</v>
      </c>
      <c r="B45" s="12" t="s">
        <v>124</v>
      </c>
      <c r="C45" s="12" t="s">
        <v>78</v>
      </c>
      <c r="D45" s="12" t="s">
        <v>66</v>
      </c>
      <c r="E45" s="12" t="s">
        <v>68</v>
      </c>
      <c r="F45" s="12" t="s">
        <v>67</v>
      </c>
      <c r="G45" s="10">
        <v>0</v>
      </c>
      <c r="H45" s="10">
        <v>2076205.44</v>
      </c>
      <c r="I45" s="10">
        <v>1910018.88</v>
      </c>
      <c r="J45" s="5"/>
      <c r="K45" s="5"/>
      <c r="L45" s="5"/>
      <c r="M45" s="8" t="s">
        <v>17</v>
      </c>
      <c r="N45" s="7">
        <f>IF(G45&gt;0,I45/G45,0)</f>
        <v>0</v>
      </c>
      <c r="O45" s="7">
        <f>IF(H45&gt;0,I45/H45,0)</f>
        <v>0.9199565915789143</v>
      </c>
      <c r="P45" s="6">
        <f>IF(J45=0,0,L45/J45)</f>
        <v>0</v>
      </c>
      <c r="Q45" s="6">
        <f>IF(L45=0,0,L45/K45)</f>
        <v>0</v>
      </c>
    </row>
    <row r="46" spans="1:17" x14ac:dyDescent="0.3">
      <c r="A46" s="12" t="s">
        <v>125</v>
      </c>
      <c r="B46" s="12" t="s">
        <v>126</v>
      </c>
      <c r="C46" s="12" t="s">
        <v>78</v>
      </c>
      <c r="D46" s="12" t="s">
        <v>66</v>
      </c>
      <c r="E46" s="12" t="s">
        <v>68</v>
      </c>
      <c r="F46" s="12" t="s">
        <v>67</v>
      </c>
      <c r="G46" s="10">
        <v>0</v>
      </c>
      <c r="H46" s="10">
        <v>1767888.07</v>
      </c>
      <c r="I46" s="10">
        <v>1661556.16</v>
      </c>
      <c r="J46" s="5"/>
      <c r="K46" s="5"/>
      <c r="L46" s="5"/>
      <c r="M46" s="8" t="s">
        <v>17</v>
      </c>
      <c r="N46" s="7">
        <f>IF(G46&gt;0,I46/G46,0)</f>
        <v>0</v>
      </c>
      <c r="O46" s="7">
        <f>IF(H46&gt;0,I46/H46,0)</f>
        <v>0.93985370917741407</v>
      </c>
      <c r="P46" s="6">
        <f>IF(J46=0,0,L46/J46)</f>
        <v>0</v>
      </c>
      <c r="Q46" s="6">
        <f>IF(L46=0,0,L46/K46)</f>
        <v>0</v>
      </c>
    </row>
    <row r="47" spans="1:17" x14ac:dyDescent="0.3">
      <c r="A47" s="12" t="s">
        <v>127</v>
      </c>
      <c r="B47" s="12" t="s">
        <v>128</v>
      </c>
      <c r="C47" s="12" t="s">
        <v>78</v>
      </c>
      <c r="D47" s="12" t="s">
        <v>66</v>
      </c>
      <c r="E47" s="12" t="s">
        <v>68</v>
      </c>
      <c r="F47" s="12" t="s">
        <v>67</v>
      </c>
      <c r="G47" s="10">
        <v>0</v>
      </c>
      <c r="H47" s="10">
        <v>1562413.58</v>
      </c>
      <c r="I47" s="10">
        <v>1433254.24</v>
      </c>
      <c r="J47" s="5"/>
      <c r="K47" s="5"/>
      <c r="L47" s="5"/>
      <c r="M47" s="8" t="s">
        <v>17</v>
      </c>
      <c r="N47" s="7">
        <f>IF(G47&gt;0,I47/G47,0)</f>
        <v>0</v>
      </c>
      <c r="O47" s="7">
        <f>IF(H47&gt;0,I47/H47,0)</f>
        <v>0.91733345021233104</v>
      </c>
      <c r="P47" s="6">
        <f>IF(J47=0,0,L47/J47)</f>
        <v>0</v>
      </c>
      <c r="Q47" s="6">
        <f>IF(L47=0,0,L47/K47)</f>
        <v>0</v>
      </c>
    </row>
    <row r="48" spans="1:17" x14ac:dyDescent="0.3">
      <c r="A48" s="12" t="s">
        <v>129</v>
      </c>
      <c r="B48" s="12" t="s">
        <v>130</v>
      </c>
      <c r="C48" s="12" t="s">
        <v>78</v>
      </c>
      <c r="D48" s="12" t="s">
        <v>66</v>
      </c>
      <c r="E48" s="12" t="s">
        <v>68</v>
      </c>
      <c r="F48" s="12" t="s">
        <v>67</v>
      </c>
      <c r="G48" s="10">
        <v>0</v>
      </c>
      <c r="H48" s="10">
        <v>1246097.1000000001</v>
      </c>
      <c r="I48" s="10">
        <v>996097.1</v>
      </c>
      <c r="J48" s="5"/>
      <c r="K48" s="5"/>
      <c r="L48" s="5"/>
      <c r="M48" s="8" t="s">
        <v>17</v>
      </c>
      <c r="N48" s="7">
        <f>IF(G48&gt;0,I48/G48,0)</f>
        <v>0</v>
      </c>
      <c r="O48" s="7">
        <f>IF(H48&gt;0,I48/H48,0)</f>
        <v>0.79937358011666981</v>
      </c>
      <c r="P48" s="6">
        <f>IF(J48=0,0,L48/J48)</f>
        <v>0</v>
      </c>
      <c r="Q48" s="6">
        <f>IF(L48=0,0,L48/K48)</f>
        <v>0</v>
      </c>
    </row>
    <row r="49" spans="1:18" x14ac:dyDescent="0.3">
      <c r="A49" s="12" t="s">
        <v>131</v>
      </c>
      <c r="B49" s="12" t="s">
        <v>132</v>
      </c>
      <c r="C49" s="12" t="s">
        <v>78</v>
      </c>
      <c r="D49" s="12" t="s">
        <v>66</v>
      </c>
      <c r="E49" s="12" t="s">
        <v>68</v>
      </c>
      <c r="F49" s="12" t="s">
        <v>67</v>
      </c>
      <c r="G49" s="10">
        <v>0</v>
      </c>
      <c r="H49" s="10">
        <v>2843906.91</v>
      </c>
      <c r="I49" s="10">
        <v>2843906.91</v>
      </c>
      <c r="J49" s="5"/>
      <c r="K49" s="5"/>
      <c r="L49" s="5"/>
      <c r="M49" s="8" t="s">
        <v>17</v>
      </c>
      <c r="N49" s="7">
        <f>IF(G49&gt;0,I49/G49,0)</f>
        <v>0</v>
      </c>
      <c r="O49" s="7">
        <f>IF(H49&gt;0,I49/H49,0)</f>
        <v>1</v>
      </c>
      <c r="P49" s="6">
        <f>IF(J49=0,0,L49/J49)</f>
        <v>0</v>
      </c>
      <c r="Q49" s="6">
        <f>IF(L49=0,0,L49/K49)</f>
        <v>0</v>
      </c>
    </row>
    <row r="50" spans="1:18" x14ac:dyDescent="0.3">
      <c r="A50" s="12" t="s">
        <v>133</v>
      </c>
      <c r="B50" s="12" t="s">
        <v>134</v>
      </c>
      <c r="C50" s="12" t="s">
        <v>78</v>
      </c>
      <c r="D50" s="12" t="s">
        <v>66</v>
      </c>
      <c r="E50" s="12" t="s">
        <v>68</v>
      </c>
      <c r="F50" s="12" t="s">
        <v>67</v>
      </c>
      <c r="G50" s="10">
        <v>0</v>
      </c>
      <c r="H50" s="10">
        <v>1794638.09</v>
      </c>
      <c r="I50" s="10">
        <v>1794638.09</v>
      </c>
      <c r="J50" s="5"/>
      <c r="K50" s="5"/>
      <c r="L50" s="5"/>
      <c r="M50" s="8" t="s">
        <v>17</v>
      </c>
      <c r="N50" s="7">
        <f>IF(G50&gt;0,I50/G50,0)</f>
        <v>0</v>
      </c>
      <c r="O50" s="7">
        <f>IF(H50&gt;0,I50/H50,0)</f>
        <v>1</v>
      </c>
      <c r="P50" s="6">
        <f>IF(J50=0,0,L50/J50)</f>
        <v>0</v>
      </c>
      <c r="Q50" s="6">
        <f>IF(L50=0,0,L50/K50)</f>
        <v>0</v>
      </c>
    </row>
    <row r="51" spans="1:18" x14ac:dyDescent="0.3">
      <c r="A51" s="12" t="s">
        <v>135</v>
      </c>
      <c r="B51" s="12" t="s">
        <v>136</v>
      </c>
      <c r="C51" s="12" t="s">
        <v>78</v>
      </c>
      <c r="D51" s="12" t="s">
        <v>66</v>
      </c>
      <c r="E51" s="12" t="s">
        <v>68</v>
      </c>
      <c r="F51" s="12" t="s">
        <v>67</v>
      </c>
      <c r="G51" s="10">
        <v>0</v>
      </c>
      <c r="H51" s="10">
        <v>2795374.11</v>
      </c>
      <c r="I51" s="10">
        <v>0</v>
      </c>
      <c r="J51" s="5"/>
      <c r="K51" s="5"/>
      <c r="L51" s="5"/>
      <c r="M51" s="8" t="s">
        <v>17</v>
      </c>
      <c r="N51" s="7">
        <f>IF(G51&gt;0,I51/G51,0)</f>
        <v>0</v>
      </c>
      <c r="O51" s="7">
        <f>IF(H51&gt;0,I51/H51,0)</f>
        <v>0</v>
      </c>
      <c r="P51" s="6">
        <f>IF(J51=0,0,L51/J51)</f>
        <v>0</v>
      </c>
      <c r="Q51" s="6">
        <f>IF(L51=0,0,L51/K51)</f>
        <v>0</v>
      </c>
    </row>
    <row r="52" spans="1:18" x14ac:dyDescent="0.3">
      <c r="A52" s="12" t="s">
        <v>137</v>
      </c>
      <c r="B52" s="12" t="s">
        <v>138</v>
      </c>
      <c r="C52" s="12" t="s">
        <v>78</v>
      </c>
      <c r="D52" s="12" t="s">
        <v>66</v>
      </c>
      <c r="E52" s="12" t="s">
        <v>68</v>
      </c>
      <c r="F52" s="12" t="s">
        <v>67</v>
      </c>
      <c r="G52" s="10">
        <v>0</v>
      </c>
      <c r="H52" s="10">
        <v>3491702.76</v>
      </c>
      <c r="I52" s="10">
        <v>3491702.76</v>
      </c>
      <c r="J52" s="5"/>
      <c r="K52" s="5"/>
      <c r="L52" s="5"/>
      <c r="M52" s="8" t="s">
        <v>17</v>
      </c>
      <c r="N52" s="7">
        <f>IF(G52&gt;0,I52/G52,0)</f>
        <v>0</v>
      </c>
      <c r="O52" s="7">
        <f>IF(H52&gt;0,I52/H52,0)</f>
        <v>1</v>
      </c>
      <c r="P52" s="6">
        <f>IF(J52=0,0,L52/J52)</f>
        <v>0</v>
      </c>
      <c r="Q52" s="6">
        <f>IF(L52=0,0,L52/K52)</f>
        <v>0</v>
      </c>
    </row>
    <row r="53" spans="1:18" x14ac:dyDescent="0.3">
      <c r="A53" s="12" t="s">
        <v>139</v>
      </c>
      <c r="B53" s="12" t="s">
        <v>140</v>
      </c>
      <c r="C53" s="12" t="s">
        <v>78</v>
      </c>
      <c r="D53" s="12" t="s">
        <v>66</v>
      </c>
      <c r="E53" s="12" t="s">
        <v>68</v>
      </c>
      <c r="F53" s="12" t="s">
        <v>67</v>
      </c>
      <c r="G53" s="10">
        <v>0</v>
      </c>
      <c r="H53" s="10">
        <v>3500000</v>
      </c>
      <c r="I53" s="10">
        <v>0</v>
      </c>
      <c r="J53" s="5"/>
      <c r="K53" s="5"/>
      <c r="L53" s="5"/>
      <c r="M53" s="8" t="s">
        <v>17</v>
      </c>
      <c r="N53" s="7">
        <f>IF(G53&gt;0,I53/G53,0)</f>
        <v>0</v>
      </c>
      <c r="O53" s="7">
        <f>IF(H53&gt;0,I53/H53,0)</f>
        <v>0</v>
      </c>
      <c r="P53" s="6">
        <f>IF(J53=0,0,L53/J53)</f>
        <v>0</v>
      </c>
      <c r="Q53" s="6">
        <f>IF(L53=0,0,L53/K53)</f>
        <v>0</v>
      </c>
    </row>
    <row r="54" spans="1:18" x14ac:dyDescent="0.3">
      <c r="A54" s="12" t="s">
        <v>141</v>
      </c>
      <c r="B54" s="12" t="s">
        <v>142</v>
      </c>
      <c r="C54" s="12" t="s">
        <v>78</v>
      </c>
      <c r="D54" s="12" t="s">
        <v>66</v>
      </c>
      <c r="E54" s="12" t="s">
        <v>68</v>
      </c>
      <c r="F54" s="12" t="s">
        <v>67</v>
      </c>
      <c r="G54" s="10">
        <v>0</v>
      </c>
      <c r="H54" s="10">
        <v>4200000</v>
      </c>
      <c r="I54" s="10">
        <v>0</v>
      </c>
      <c r="J54" s="5"/>
      <c r="K54" s="5"/>
      <c r="L54" s="5"/>
      <c r="M54" s="8" t="s">
        <v>17</v>
      </c>
      <c r="N54" s="7">
        <f>IF(G54&gt;0,I54/G54,0)</f>
        <v>0</v>
      </c>
      <c r="O54" s="7">
        <f>IF(H54&gt;0,I54/H54,0)</f>
        <v>0</v>
      </c>
      <c r="P54" s="6">
        <f>IF(J54=0,0,L54/J54)</f>
        <v>0</v>
      </c>
      <c r="Q54" s="6">
        <f>IF(L54=0,0,L54/K54)</f>
        <v>0</v>
      </c>
    </row>
    <row r="55" spans="1:18" x14ac:dyDescent="0.3">
      <c r="A55" s="12" t="s">
        <v>143</v>
      </c>
      <c r="B55" s="12" t="s">
        <v>144</v>
      </c>
      <c r="C55" s="12" t="s">
        <v>78</v>
      </c>
      <c r="D55" s="12" t="s">
        <v>66</v>
      </c>
      <c r="E55" s="12" t="s">
        <v>68</v>
      </c>
      <c r="F55" s="12" t="s">
        <v>67</v>
      </c>
      <c r="G55" s="10">
        <v>0</v>
      </c>
      <c r="H55" s="10">
        <v>950000</v>
      </c>
      <c r="I55" s="10">
        <v>948102.61</v>
      </c>
      <c r="J55" s="5"/>
      <c r="K55" s="5"/>
      <c r="L55" s="5"/>
      <c r="M55" s="8" t="s">
        <v>17</v>
      </c>
      <c r="N55" s="7">
        <f>IF(G55&gt;0,I55/G55,0)</f>
        <v>0</v>
      </c>
      <c r="O55" s="7">
        <f>IF(H55&gt;0,I55/H55,0)</f>
        <v>0.99800274736842098</v>
      </c>
      <c r="P55" s="6">
        <f>IF(J55=0,0,L55/J55)</f>
        <v>0</v>
      </c>
      <c r="Q55" s="6">
        <f>IF(L55=0,0,L55/K55)</f>
        <v>0</v>
      </c>
    </row>
    <row r="56" spans="1:18" x14ac:dyDescent="0.3">
      <c r="A56" s="12" t="s">
        <v>145</v>
      </c>
      <c r="B56" s="12" t="s">
        <v>146</v>
      </c>
      <c r="C56" s="12" t="s">
        <v>78</v>
      </c>
      <c r="D56" s="12" t="s">
        <v>66</v>
      </c>
      <c r="E56" s="12" t="s">
        <v>68</v>
      </c>
      <c r="F56" s="12" t="s">
        <v>67</v>
      </c>
      <c r="G56" s="10">
        <v>0</v>
      </c>
      <c r="H56" s="10">
        <v>999819.9</v>
      </c>
      <c r="I56" s="10">
        <v>999819.64</v>
      </c>
      <c r="J56" s="5"/>
      <c r="K56" s="5"/>
      <c r="L56" s="5"/>
      <c r="M56" s="8" t="s">
        <v>17</v>
      </c>
      <c r="N56" s="7">
        <f>IF(G56&gt;0,I56/G56,0)</f>
        <v>0</v>
      </c>
      <c r="O56" s="7">
        <f>IF(H56&gt;0,I56/H56,0)</f>
        <v>0.9999997399531656</v>
      </c>
      <c r="P56" s="6">
        <f>IF(J56=0,0,L56/J56)</f>
        <v>0</v>
      </c>
      <c r="Q56" s="6">
        <f>IF(L56=0,0,L56/K56)</f>
        <v>0</v>
      </c>
    </row>
    <row r="57" spans="1:18" x14ac:dyDescent="0.3">
      <c r="A57" s="12" t="s">
        <v>147</v>
      </c>
      <c r="B57" s="12" t="s">
        <v>148</v>
      </c>
      <c r="C57" s="12" t="s">
        <v>149</v>
      </c>
      <c r="D57" s="12" t="s">
        <v>66</v>
      </c>
      <c r="E57" s="12" t="s">
        <v>151</v>
      </c>
      <c r="F57" s="12" t="s">
        <v>150</v>
      </c>
      <c r="G57" s="10">
        <v>200000</v>
      </c>
      <c r="H57" s="10">
        <v>0</v>
      </c>
      <c r="I57" s="10">
        <v>0</v>
      </c>
      <c r="J57" s="5"/>
      <c r="K57" s="5"/>
      <c r="L57" s="5"/>
      <c r="M57" s="8" t="s">
        <v>17</v>
      </c>
      <c r="N57" s="7">
        <f>IF(G57&gt;0,I57/G57,0)</f>
        <v>0</v>
      </c>
      <c r="O57" s="7">
        <f>IF(H57&gt;0,I57/H57,0)</f>
        <v>0</v>
      </c>
      <c r="P57" s="6">
        <f>IF(J57=0,0,L57/J57)</f>
        <v>0</v>
      </c>
      <c r="Q57" s="6">
        <f>IF(L57=0,0,L57/K57)</f>
        <v>0</v>
      </c>
    </row>
    <row r="58" spans="1:18" x14ac:dyDescent="0.3">
      <c r="G58" s="11">
        <f>SUM(G4:G57)</f>
        <v>48026446.969999999</v>
      </c>
      <c r="H58" s="11">
        <f>SUM(H4:H57)</f>
        <v>139373140.11999997</v>
      </c>
      <c r="I58" s="11">
        <f>SUM(I4:I57)</f>
        <v>116797140.32999997</v>
      </c>
      <c r="P58" s="14">
        <f t="shared" ref="P58" si="0">IF(J58=0,0,L58/J58)</f>
        <v>0</v>
      </c>
      <c r="Q58" s="14">
        <f t="shared" ref="Q58" si="1">IF(L58=0,0,L58/K58)</f>
        <v>0</v>
      </c>
      <c r="R58" s="13"/>
    </row>
    <row r="59" spans="1:18" x14ac:dyDescent="0.3">
      <c r="P59" s="13"/>
      <c r="Q59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Julio Alexis Graciano Yam</cp:lastModifiedBy>
  <dcterms:created xsi:type="dcterms:W3CDTF">2023-06-21T19:35:53Z</dcterms:created>
  <dcterms:modified xsi:type="dcterms:W3CDTF">2024-11-26T03:29:47Z</dcterms:modified>
</cp:coreProperties>
</file>